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7307" windowHeight="9000"/>
  </bookViews>
  <sheets>
    <sheet name="Лист1" sheetId="1" r:id="rId1"/>
  </sheets>
  <definedNames>
    <definedName name="_xlnm.Print_Area" localSheetId="0">Лист1!$A$31:$H$90</definedName>
  </definedNames>
  <calcPr calcId="114210"/>
</workbook>
</file>

<file path=xl/calcChain.xml><?xml version="1.0" encoding="utf-8"?>
<calcChain xmlns="http://schemas.openxmlformats.org/spreadsheetml/2006/main">
  <c r="G90" i="1"/>
  <c r="F90"/>
  <c r="H35"/>
  <c r="G36"/>
  <c r="G35"/>
  <c r="E90"/>
  <c r="C90"/>
  <c r="B90"/>
  <c r="G89"/>
  <c r="H89"/>
  <c r="D89"/>
  <c r="G88"/>
  <c r="H88"/>
  <c r="D88"/>
  <c r="G87"/>
  <c r="H87"/>
  <c r="D87"/>
  <c r="G86"/>
  <c r="H86"/>
  <c r="D86"/>
  <c r="G85"/>
  <c r="H85"/>
  <c r="D85"/>
  <c r="G84"/>
  <c r="H84"/>
  <c r="D84"/>
  <c r="G83"/>
  <c r="H83"/>
  <c r="D83"/>
  <c r="G82"/>
  <c r="H82"/>
  <c r="D82"/>
  <c r="G81"/>
  <c r="H81"/>
  <c r="D81"/>
  <c r="G80"/>
  <c r="H80"/>
  <c r="D80"/>
  <c r="G79"/>
  <c r="H79"/>
  <c r="D79"/>
  <c r="G78"/>
  <c r="H78"/>
  <c r="D78"/>
  <c r="G77"/>
  <c r="H77"/>
  <c r="D77"/>
  <c r="G76"/>
  <c r="H76"/>
  <c r="D76"/>
  <c r="G75"/>
  <c r="H75"/>
  <c r="D75"/>
  <c r="G74"/>
  <c r="H74"/>
  <c r="G73"/>
  <c r="H73"/>
  <c r="G72"/>
  <c r="H72"/>
  <c r="D72"/>
  <c r="G71"/>
  <c r="H71"/>
  <c r="D71"/>
  <c r="G70"/>
  <c r="H70"/>
  <c r="D70"/>
  <c r="G69"/>
  <c r="H69"/>
  <c r="D69"/>
  <c r="G68"/>
  <c r="H68"/>
  <c r="D68"/>
  <c r="G67"/>
  <c r="H67"/>
  <c r="D67"/>
  <c r="G66"/>
  <c r="H66"/>
  <c r="D66"/>
  <c r="G65"/>
  <c r="H65"/>
  <c r="D65"/>
  <c r="G64"/>
  <c r="H64"/>
  <c r="D64"/>
  <c r="G63"/>
  <c r="H63"/>
  <c r="D63"/>
  <c r="G62"/>
  <c r="H62"/>
  <c r="D62"/>
  <c r="G61"/>
  <c r="H61"/>
  <c r="D61"/>
  <c r="G60"/>
  <c r="H60"/>
  <c r="D60"/>
  <c r="G59"/>
  <c r="H59"/>
  <c r="G58"/>
  <c r="H58"/>
  <c r="D58"/>
  <c r="G57"/>
  <c r="H57"/>
  <c r="D57"/>
  <c r="G56"/>
  <c r="H56"/>
  <c r="D56"/>
  <c r="G55"/>
  <c r="H55"/>
  <c r="D55"/>
  <c r="G54"/>
  <c r="H54"/>
  <c r="D54"/>
  <c r="G53"/>
  <c r="H53"/>
  <c r="D53"/>
  <c r="G52"/>
  <c r="H52"/>
  <c r="D52"/>
  <c r="G51"/>
  <c r="H51"/>
  <c r="D51"/>
  <c r="G50"/>
  <c r="H50"/>
  <c r="D50"/>
  <c r="G49"/>
  <c r="H49"/>
  <c r="D49"/>
  <c r="G48"/>
  <c r="H48"/>
  <c r="D48"/>
  <c r="G47"/>
  <c r="H47"/>
  <c r="D47"/>
  <c r="G46"/>
  <c r="H46"/>
  <c r="D46"/>
  <c r="G45"/>
  <c r="H45"/>
  <c r="D45"/>
  <c r="G44"/>
  <c r="H44"/>
  <c r="G43"/>
  <c r="H43"/>
  <c r="G42"/>
  <c r="H42"/>
  <c r="G41"/>
  <c r="H41"/>
  <c r="D41"/>
  <c r="G40"/>
  <c r="H40"/>
  <c r="D40"/>
  <c r="G39"/>
  <c r="H39"/>
  <c r="D39"/>
  <c r="G38"/>
  <c r="H38"/>
  <c r="D38"/>
  <c r="G37"/>
  <c r="H37"/>
  <c r="D37"/>
  <c r="H36"/>
  <c r="D36"/>
  <c r="D35"/>
  <c r="H90"/>
  <c r="D90"/>
  <c r="G26"/>
  <c r="H26"/>
  <c r="G25"/>
  <c r="H25"/>
  <c r="D25"/>
  <c r="G24"/>
  <c r="H24"/>
  <c r="D24"/>
  <c r="G23"/>
  <c r="H23"/>
  <c r="D23"/>
  <c r="G22"/>
  <c r="H22"/>
  <c r="D22"/>
  <c r="G21"/>
  <c r="H21"/>
  <c r="D21"/>
  <c r="G20"/>
  <c r="H20"/>
  <c r="D20"/>
  <c r="F19"/>
  <c r="E19"/>
  <c r="C19"/>
  <c r="B19"/>
  <c r="G18"/>
  <c r="H18"/>
  <c r="G17"/>
  <c r="H17"/>
  <c r="D17"/>
  <c r="G16"/>
  <c r="H16"/>
  <c r="D16"/>
  <c r="G15"/>
  <c r="H15"/>
  <c r="D15"/>
  <c r="G14"/>
  <c r="H14"/>
  <c r="D14"/>
  <c r="G13"/>
  <c r="H13"/>
  <c r="D13"/>
  <c r="G12"/>
  <c r="H12"/>
  <c r="D12"/>
  <c r="G11"/>
  <c r="H11"/>
  <c r="D11"/>
  <c r="G10"/>
  <c r="H10"/>
  <c r="D10"/>
  <c r="G9"/>
  <c r="H9"/>
  <c r="D9"/>
  <c r="G8"/>
  <c r="H8"/>
  <c r="D8"/>
  <c r="G7"/>
  <c r="H7"/>
  <c r="D7"/>
  <c r="G6"/>
  <c r="H6"/>
  <c r="D6"/>
  <c r="G5"/>
  <c r="H5"/>
  <c r="D5"/>
  <c r="F4"/>
  <c r="E4"/>
  <c r="C4"/>
  <c r="B4"/>
  <c r="D19"/>
  <c r="E27"/>
  <c r="C27"/>
  <c r="B27"/>
  <c r="F27"/>
  <c r="D4"/>
  <c r="G4"/>
  <c r="H4"/>
  <c r="G19"/>
  <c r="D27"/>
  <c r="G27"/>
  <c r="H19"/>
  <c r="H27"/>
</calcChain>
</file>

<file path=xl/sharedStrings.xml><?xml version="1.0" encoding="utf-8"?>
<sst xmlns="http://schemas.openxmlformats.org/spreadsheetml/2006/main" count="99" uniqueCount="91">
  <si>
    <t xml:space="preserve">                       Исполнение бюджета Орехово-Зуевского городского округа по доходам за 2020 г.  (тыс.руб.)</t>
  </si>
  <si>
    <t>План на 2020 г.</t>
  </si>
  <si>
    <t>% исполнения</t>
  </si>
  <si>
    <t>Отклонение 2020 от 2019</t>
  </si>
  <si>
    <t>Ликино-Дулёво</t>
  </si>
  <si>
    <t>ИТОГО</t>
  </si>
  <si>
    <t>1.Доходы</t>
  </si>
  <si>
    <t>Налоги на прибыль</t>
  </si>
  <si>
    <t>Налоги на товары (работы, услуги), реализуемые на территории РФ</t>
  </si>
  <si>
    <t>Налоги на совокупный доход</t>
  </si>
  <si>
    <t>Налоги на имущество</t>
  </si>
  <si>
    <t>Государственная пошлина, сборы</t>
  </si>
  <si>
    <t>Доходы от использования имущества, находящегося в государственной и муниципальной собственности</t>
  </si>
  <si>
    <t>Плата за негативное воздействие на окружающую среду</t>
  </si>
  <si>
    <t>Прочие доходы местных бюджетов от оказания платных услуг и компенсации затрат государства</t>
  </si>
  <si>
    <t>Доходы от реализации имущества, находящегося в государственной и муниципальной собственности</t>
  </si>
  <si>
    <t>Доходы от продажи земельных участков, находящихся в государственной и муниципальной собственности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</si>
  <si>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</si>
  <si>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</si>
  <si>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Прочие неналоговые доходы местных бюджетов</t>
  </si>
  <si>
    <t xml:space="preserve">Невыясненные поступления </t>
  </si>
  <si>
    <t>2.Безвозмездные поступления</t>
  </si>
  <si>
    <t>Дотации бюджетам городских округов на выравнивание уровня бюджетной обеспеченности</t>
  </si>
  <si>
    <t>Субвенции от других бюджетов бюджетной системы Российской Федерации</t>
  </si>
  <si>
    <t>Иные межбюджетные трансферты</t>
  </si>
  <si>
    <t>Прочие безвозмездные поступления</t>
  </si>
  <si>
    <t xml:space="preserve">Субсидии от  других бюджетов бюджетной системы Российской Федерации  </t>
  </si>
  <si>
    <t xml:space="preserve">Возврат остатков субсидий и субвенций </t>
  </si>
  <si>
    <t>Возврат остатков субсидий и субвенций в Минфин</t>
  </si>
  <si>
    <t xml:space="preserve">                       Исполнение бюджета Орехово-Зуевского городского округа по расходам за 2020 г. (тыс.руб.)</t>
  </si>
  <si>
    <t>Ликино-Дулево</t>
  </si>
  <si>
    <t>Орехово-Зуево</t>
  </si>
  <si>
    <t>Расходы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</si>
  <si>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</si>
  <si>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</si>
  <si>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</si>
  <si>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</si>
  <si>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</si>
  <si>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</si>
  <si>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</si>
  <si>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</si>
  <si>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</si>
  <si>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Мобилизационная подготовка экономики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</si>
  <si>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</si>
  <si>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</si>
  <si>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</si>
  <si>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</si>
  <si>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Сельское хозяйство и рыболовство</t>
  </si>
  <si>
    <t>Лесное хозяйство</t>
  </si>
  <si>
    <t>Транспорт</t>
  </si>
  <si>
    <t>Дорожное хозяйство (дорожные фонды)</t>
  </si>
  <si>
    <t>Связь и информатика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</si>
  <si>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</si>
  <si>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</si>
  <si>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</si>
  <si>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</si>
  <si>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</si>
  <si>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Прикладные научные исследования в области жилищно- коммунального хозяйства</t>
  </si>
  <si>
    <t>Другие вопросы в области жилищно-коммунального хозяйства</t>
  </si>
  <si>
    <t>Охрана окружающей среды</t>
  </si>
  <si>
    <t>Другие вопросы в области охраны окружающей среды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</si>
  <si>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</si>
  <si>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</si>
  <si>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</si>
  <si>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</si>
  <si>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>Профессиональная подготовка, переподготовка и повышение квалификации</t>
  </si>
  <si>
    <t xml:space="preserve">Молодежная политика </t>
  </si>
  <si>
    <t>Другие вопросы в области образования</t>
  </si>
  <si>
    <t>Культура и кинематография</t>
  </si>
  <si>
    <t>Культура</t>
  </si>
  <si>
    <t>Другие вопросы в области культуры, кинематографии</t>
  </si>
  <si>
    <t>Здравоохранение</t>
  </si>
  <si>
    <t>Другие вопросы в области здравоохранения</t>
  </si>
  <si>
    <t>Социальная политика</t>
  </si>
  <si>
    <t>Пенсионное обеспечение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</si>
  <si>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</si>
  <si>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</si>
  <si>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</si>
  <si>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</si>
  <si>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</si>
  <si>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Спорт высших достижений</t>
  </si>
  <si>
    <t>Средства массовой информации</t>
  </si>
  <si>
    <t>Телевидение и радиовещание</t>
  </si>
  <si>
    <t>Периодическая печать и издательства</t>
  </si>
  <si>
    <t>Обслуживание муниципального долга</t>
  </si>
  <si>
    <t>Обслуживание государственного внутреннего и муниципального долга</t>
  </si>
  <si>
    <t xml:space="preserve"> Орехово-Зуево</t>
  </si>
  <si>
    <t>Социальное обеспечение населения</t>
  </si>
  <si>
    <t>Другие вопросы в области средств массовой информации</t>
  </si>
  <si>
    <t>Фактически  исполнено на 01.10.2020 г.</t>
  </si>
  <si>
    <t xml:space="preserve">Фактически  исполнено на 01.10.2019 г. 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</si>
</sst>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1"/>
      <color theme="1"/>
      <name val="Calibri"/>
      <family val="2"/>
      <charset val="204"/>
      <scheme val="minor"/>
    </font>
    <font>
      <sz val="16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2" fillId="0" borderId="0" xfId="0" applyFont="1"/>
    <xf numFmtId="0" fontId="4" fillId="0" borderId="0" xfId="0" applyFont="1"/>
    <xf numFmtId="4" fontId="2" fillId="0" borderId="0" xfId="0" applyNumberFormat="1" applyFont="1"/>
    <xf numFmtId="0" fontId="2" fillId="0" borderId="0" xfId="0" applyFont="1" applyAlignment="1">
      <alignment wrapText="1"/>
    </xf>
    <xf numFmtId="164" fontId="4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164" fontId="4" fillId="0" borderId="0" xfId="0" applyNumberFormat="1" applyFont="1" applyBorder="1" applyAlignment="1">
      <alignment horizontal="center" vertical="center" wrapText="1"/>
    </xf>
    <xf numFmtId="164" fontId="4" fillId="0" borderId="0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wrapText="1"/>
    </xf>
    <xf numFmtId="164" fontId="3" fillId="0" borderId="2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164" fontId="3" fillId="0" borderId="3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164" fontId="3" fillId="0" borderId="5" xfId="0" applyNumberFormat="1" applyFont="1" applyFill="1" applyBorder="1" applyAlignment="1">
      <alignment horizontal="center" vertical="center" wrapText="1"/>
    </xf>
    <xf numFmtId="164" fontId="3" fillId="0" borderId="6" xfId="0" applyNumberFormat="1" applyFont="1" applyFill="1" applyBorder="1" applyAlignment="1">
      <alignment horizontal="center" vertical="center" wrapText="1"/>
    </xf>
    <xf numFmtId="164" fontId="3" fillId="0" borderId="7" xfId="0" applyNumberFormat="1" applyFont="1" applyFill="1" applyBorder="1" applyAlignment="1">
      <alignment horizontal="center" vertical="center" wrapText="1"/>
    </xf>
    <xf numFmtId="164" fontId="3" fillId="0" borderId="8" xfId="0" applyNumberFormat="1" applyFont="1" applyFill="1" applyBorder="1" applyAlignment="1">
      <alignment horizontal="center" vertical="center" wrapText="1"/>
    </xf>
    <xf numFmtId="164" fontId="3" fillId="0" borderId="9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164" fontId="3" fillId="0" borderId="2" xfId="0" applyNumberFormat="1" applyFont="1" applyFill="1" applyBorder="1" applyAlignment="1">
      <alignment horizontal="center" vertical="center" wrapText="1"/>
    </xf>
    <xf numFmtId="164" fontId="3" fillId="0" borderId="4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wrapText="1"/>
    </xf>
    <xf numFmtId="0" fontId="2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91"/>
  <sheetViews>
    <sheetView tabSelected="1" topLeftCell="B66" workbookViewId="0">
      <selection activeCell="E56" sqref="E56"/>
    </sheetView>
  </sheetViews>
  <sheetFormatPr defaultColWidth="9.109375" defaultRowHeight="15.35"/>
  <cols>
    <col min="1" max="1" width="53.109375" style="4" customWidth="1"/>
    <col min="2" max="2" width="17.5546875" style="4" customWidth="1"/>
    <col min="3" max="3" width="19.33203125" style="4" customWidth="1"/>
    <col min="4" max="4" width="14.5546875" style="4" customWidth="1"/>
    <col min="5" max="5" width="19" style="4" customWidth="1"/>
    <col min="6" max="6" width="16.5546875" style="4" customWidth="1"/>
    <col min="7" max="8" width="17.44140625" style="4" customWidth="1"/>
    <col min="9" max="9" width="9.109375" style="1"/>
    <col min="10" max="10" width="11.33203125" style="1" bestFit="1" customWidth="1"/>
    <col min="11" max="16384" width="9.109375" style="1"/>
  </cols>
  <sheetData>
    <row r="1" spans="1:10" ht="21.35" thickBot="1">
      <c r="A1" s="32" t="s">
        <v>0</v>
      </c>
      <c r="B1" s="32"/>
      <c r="C1" s="32"/>
      <c r="D1" s="32"/>
      <c r="E1" s="32"/>
      <c r="F1" s="32"/>
      <c r="G1" s="32"/>
      <c r="H1" s="32"/>
    </row>
    <row r="2" spans="1:10" ht="30" customHeight="1">
      <c r="A2" s="33"/>
      <c r="B2" s="30" t="s">
        <v>1</v>
      </c>
      <c r="C2" s="34" t="s">
        <v>89</v>
      </c>
      <c r="D2" s="30" t="s">
        <v>2</v>
      </c>
      <c r="E2" s="34" t="s">
        <v>90</v>
      </c>
      <c r="F2" s="34"/>
      <c r="G2" s="34"/>
      <c r="H2" s="35" t="s">
        <v>3</v>
      </c>
    </row>
    <row r="3" spans="1:10">
      <c r="A3" s="33"/>
      <c r="B3" s="31"/>
      <c r="C3" s="34"/>
      <c r="D3" s="31"/>
      <c r="E3" s="12" t="s">
        <v>4</v>
      </c>
      <c r="F3" s="12" t="s">
        <v>86</v>
      </c>
      <c r="G3" s="12" t="s">
        <v>5</v>
      </c>
      <c r="H3" s="35"/>
    </row>
    <row r="4" spans="1:10" s="2" customFormat="1">
      <c r="A4" s="10" t="s">
        <v>6</v>
      </c>
      <c r="B4" s="5">
        <f>B5+B6+B7+B8+B9+B10+B11+B12+B13+B14+B15+B16+B17+B18</f>
        <v>3817601.23</v>
      </c>
      <c r="C4" s="5">
        <f>C5+C6+C7+C8+C9+C10+C11+C12+C13+C14+C15+C16+C17+C18</f>
        <v>2645188.3000000003</v>
      </c>
      <c r="D4" s="5">
        <f>(C4/B4)*100</f>
        <v>69.289277235485386</v>
      </c>
      <c r="E4" s="5">
        <f>E5+E6+E7+E8+E9+E10+E11+E12+E13+E14+E15+E16+E17+E18</f>
        <v>1365559.7</v>
      </c>
      <c r="F4" s="5">
        <f>F5+F6+F7+F8+F9+F10+F11+F12+F13+F14+F15+F16+F17+F18</f>
        <v>1421520.6999999997</v>
      </c>
      <c r="G4" s="5">
        <f>G5+G6+G7+G8+G9+G10+G11+G12+G13+G14+G15+G16+G17+G18</f>
        <v>2787080.4</v>
      </c>
      <c r="H4" s="5">
        <f>C4-G4</f>
        <v>-141892.09999999963</v>
      </c>
    </row>
    <row r="5" spans="1:10">
      <c r="A5" s="11" t="s">
        <v>7</v>
      </c>
      <c r="B5" s="6">
        <v>2712443.6</v>
      </c>
      <c r="C5" s="6">
        <v>1896965.8</v>
      </c>
      <c r="D5" s="5">
        <f t="shared" ref="D5:D27" si="0">(C5/B5)*100</f>
        <v>69.935677187905398</v>
      </c>
      <c r="E5" s="6">
        <v>1025698.3</v>
      </c>
      <c r="F5" s="6">
        <v>883827.5</v>
      </c>
      <c r="G5" s="6">
        <f t="shared" ref="G5:G26" si="1">F5+E5</f>
        <v>1909525.8</v>
      </c>
      <c r="H5" s="6">
        <f t="shared" ref="H5:H26" si="2">C5-G5</f>
        <v>-12560</v>
      </c>
      <c r="J5" s="3"/>
    </row>
    <row r="6" spans="1:10" ht="30.7">
      <c r="A6" s="11" t="s">
        <v>8</v>
      </c>
      <c r="B6" s="6">
        <v>82093.53</v>
      </c>
      <c r="C6" s="6">
        <v>54168</v>
      </c>
      <c r="D6" s="5">
        <f t="shared" si="0"/>
        <v>65.983275417685178</v>
      </c>
      <c r="E6" s="6">
        <v>30041.599999999999</v>
      </c>
      <c r="F6" s="6">
        <v>15866.9</v>
      </c>
      <c r="G6" s="6">
        <f t="shared" si="1"/>
        <v>45908.5</v>
      </c>
      <c r="H6" s="6">
        <f t="shared" si="2"/>
        <v>8259.5</v>
      </c>
    </row>
    <row r="7" spans="1:10">
      <c r="A7" s="11" t="s">
        <v>9</v>
      </c>
      <c r="B7" s="6">
        <v>331396.7</v>
      </c>
      <c r="C7" s="6">
        <v>254903.2</v>
      </c>
      <c r="D7" s="5">
        <f t="shared" si="0"/>
        <v>76.917844987593426</v>
      </c>
      <c r="E7" s="6">
        <v>85034.9</v>
      </c>
      <c r="F7" s="6">
        <v>199819.5</v>
      </c>
      <c r="G7" s="6">
        <f t="shared" si="1"/>
        <v>284854.40000000002</v>
      </c>
      <c r="H7" s="6">
        <f t="shared" si="2"/>
        <v>-29951.200000000012</v>
      </c>
    </row>
    <row r="8" spans="1:10">
      <c r="A8" s="11" t="s">
        <v>10</v>
      </c>
      <c r="B8" s="6">
        <v>359862</v>
      </c>
      <c r="C8" s="6">
        <v>155550.9</v>
      </c>
      <c r="D8" s="5">
        <f t="shared" si="0"/>
        <v>43.225152975307203</v>
      </c>
      <c r="E8" s="6">
        <v>95008.2</v>
      </c>
      <c r="F8" s="6">
        <v>121707.2</v>
      </c>
      <c r="G8" s="6">
        <f t="shared" si="1"/>
        <v>216715.4</v>
      </c>
      <c r="H8" s="6">
        <f t="shared" si="2"/>
        <v>-61164.5</v>
      </c>
    </row>
    <row r="9" spans="1:10">
      <c r="A9" s="11" t="s">
        <v>11</v>
      </c>
      <c r="B9" s="6">
        <v>34422.800000000003</v>
      </c>
      <c r="C9" s="6">
        <v>24230.3</v>
      </c>
      <c r="D9" s="5">
        <f t="shared" si="0"/>
        <v>70.390264592072697</v>
      </c>
      <c r="E9" s="6">
        <v>9622</v>
      </c>
      <c r="F9" s="6">
        <v>15071.9</v>
      </c>
      <c r="G9" s="6">
        <f t="shared" si="1"/>
        <v>24693.9</v>
      </c>
      <c r="H9" s="6">
        <f t="shared" si="2"/>
        <v>-463.60000000000218</v>
      </c>
    </row>
    <row r="10" spans="1:10" ht="30.7">
      <c r="A10" s="11" t="s">
        <v>12</v>
      </c>
      <c r="B10" s="6">
        <v>223169.1</v>
      </c>
      <c r="C10" s="6">
        <v>187087.4</v>
      </c>
      <c r="D10" s="5">
        <f t="shared" si="0"/>
        <v>83.832125504830188</v>
      </c>
      <c r="E10" s="6">
        <v>73322.3</v>
      </c>
      <c r="F10" s="6">
        <v>150106.29999999999</v>
      </c>
      <c r="G10" s="6">
        <f t="shared" si="1"/>
        <v>223428.59999999998</v>
      </c>
      <c r="H10" s="6">
        <f t="shared" si="2"/>
        <v>-36341.199999999983</v>
      </c>
    </row>
    <row r="11" spans="1:10">
      <c r="A11" s="11" t="s">
        <v>13</v>
      </c>
      <c r="B11" s="6">
        <v>2790</v>
      </c>
      <c r="C11" s="6">
        <v>3314.1</v>
      </c>
      <c r="D11" s="5">
        <f t="shared" si="0"/>
        <v>118.78494623655914</v>
      </c>
      <c r="E11" s="6">
        <v>2255.1999999999998</v>
      </c>
      <c r="F11" s="6">
        <v>1959</v>
      </c>
      <c r="G11" s="6">
        <f t="shared" si="1"/>
        <v>4214.2</v>
      </c>
      <c r="H11" s="6">
        <f t="shared" si="2"/>
        <v>-900.09999999999991</v>
      </c>
    </row>
    <row r="12" spans="1:10" ht="30.7">
      <c r="A12" s="11" t="s">
        <v>14</v>
      </c>
      <c r="B12" s="6">
        <v>5000</v>
      </c>
      <c r="C12" s="6">
        <v>5688.8</v>
      </c>
      <c r="D12" s="5">
        <f t="shared" si="0"/>
        <v>113.77600000000001</v>
      </c>
      <c r="E12" s="6">
        <v>965.2</v>
      </c>
      <c r="F12" s="6">
        <v>174.3</v>
      </c>
      <c r="G12" s="6">
        <f t="shared" si="1"/>
        <v>1139.5</v>
      </c>
      <c r="H12" s="6">
        <f t="shared" si="2"/>
        <v>4549.3</v>
      </c>
    </row>
    <row r="13" spans="1:10" ht="30.7">
      <c r="A13" s="11" t="s">
        <v>15</v>
      </c>
      <c r="B13" s="6">
        <v>10050</v>
      </c>
      <c r="C13" s="6">
        <v>3169.2</v>
      </c>
      <c r="D13" s="5">
        <f t="shared" si="0"/>
        <v>31.534328358208953</v>
      </c>
      <c r="E13" s="6">
        <v>1515</v>
      </c>
      <c r="F13" s="6">
        <v>4384.3999999999996</v>
      </c>
      <c r="G13" s="6">
        <f t="shared" si="1"/>
        <v>5899.4</v>
      </c>
      <c r="H13" s="6">
        <f t="shared" si="2"/>
        <v>-2730.2</v>
      </c>
    </row>
    <row r="14" spans="1:10" ht="30.7">
      <c r="A14" s="11" t="s">
        <v>16</v>
      </c>
      <c r="B14" s="6">
        <v>12500</v>
      </c>
      <c r="C14" s="6">
        <v>13918.7</v>
      </c>
      <c r="D14" s="5">
        <f t="shared" si="0"/>
        <v>111.34960000000001</v>
      </c>
      <c r="E14" s="6">
        <v>14825</v>
      </c>
      <c r="F14" s="6">
        <v>9440.2999999999993</v>
      </c>
      <c r="G14" s="6">
        <f t="shared" si="1"/>
        <v>24265.3</v>
      </c>
      <c r="H14" s="6">
        <f t="shared" si="2"/>
        <v>-10346.599999999999</v>
      </c>
    </row>
    <row r="15" spans="1:10" ht="76.7">
      <c r="A15" s="11" t="s">
        <v>17</v>
      </c>
      <c r="B15" s="6">
        <v>24000</v>
      </c>
      <c r="C15" s="6">
        <v>13652.2</v>
      </c>
      <c r="D15" s="5">
        <f t="shared" si="0"/>
        <v>56.884166666666673</v>
      </c>
      <c r="E15" s="6">
        <v>16437.3</v>
      </c>
      <c r="F15" s="6">
        <v>0</v>
      </c>
      <c r="G15" s="6">
        <f t="shared" si="1"/>
        <v>16437.3</v>
      </c>
      <c r="H15" s="6">
        <f t="shared" si="2"/>
        <v>-2785.0999999999985</v>
      </c>
    </row>
    <row r="16" spans="1:10" ht="46">
      <c r="A16" s="11" t="s">
        <v>18</v>
      </c>
      <c r="B16" s="6">
        <v>5000</v>
      </c>
      <c r="C16" s="6">
        <v>8680.2999999999993</v>
      </c>
      <c r="D16" s="5">
        <f t="shared" si="0"/>
        <v>173.60599999999999</v>
      </c>
      <c r="E16" s="6">
        <v>6773.3</v>
      </c>
      <c r="F16" s="6">
        <v>9696.7999999999993</v>
      </c>
      <c r="G16" s="6">
        <f t="shared" si="1"/>
        <v>16470.099999999999</v>
      </c>
      <c r="H16" s="6">
        <f t="shared" si="2"/>
        <v>-7789.7999999999993</v>
      </c>
    </row>
    <row r="17" spans="1:8">
      <c r="A17" s="11" t="s">
        <v>19</v>
      </c>
      <c r="B17" s="6">
        <v>14873.5</v>
      </c>
      <c r="C17" s="6">
        <v>15228.2</v>
      </c>
      <c r="D17" s="5">
        <f t="shared" si="0"/>
        <v>102.38477829697112</v>
      </c>
      <c r="E17" s="6">
        <v>4883.8999999999996</v>
      </c>
      <c r="F17" s="6">
        <v>9461.9</v>
      </c>
      <c r="G17" s="6">
        <f t="shared" si="1"/>
        <v>14345.8</v>
      </c>
      <c r="H17" s="6">
        <f t="shared" si="2"/>
        <v>882.40000000000146</v>
      </c>
    </row>
    <row r="18" spans="1:8">
      <c r="A18" s="11" t="s">
        <v>20</v>
      </c>
      <c r="B18" s="6">
        <v>0</v>
      </c>
      <c r="C18" s="6">
        <v>8631.2000000000007</v>
      </c>
      <c r="D18" s="5"/>
      <c r="E18" s="6">
        <v>-822.5</v>
      </c>
      <c r="F18" s="6">
        <v>4.7</v>
      </c>
      <c r="G18" s="6">
        <f t="shared" si="1"/>
        <v>-817.8</v>
      </c>
      <c r="H18" s="6">
        <f t="shared" si="2"/>
        <v>9449</v>
      </c>
    </row>
    <row r="19" spans="1:8" s="2" customFormat="1">
      <c r="A19" s="10" t="s">
        <v>21</v>
      </c>
      <c r="B19" s="5">
        <f>B20+B21+B22+B23+B24+B25+B26</f>
        <v>6889592.9000000004</v>
      </c>
      <c r="C19" s="5">
        <f>C20+C21+C22+C23+C24+C25+C26</f>
        <v>3939479.7</v>
      </c>
      <c r="D19" s="5">
        <f t="shared" si="0"/>
        <v>57.180152110293768</v>
      </c>
      <c r="E19" s="5">
        <f>E20+E21+E22+E23+E24+E25+E26</f>
        <v>1422662.4</v>
      </c>
      <c r="F19" s="5">
        <f>F20+F21+F22+F23+F24+F25+F26</f>
        <v>1784294.2999999998</v>
      </c>
      <c r="G19" s="5">
        <f>G20+G21+G22+G23+G24+G25+G26</f>
        <v>3206956.6999999997</v>
      </c>
      <c r="H19" s="5">
        <f t="shared" si="2"/>
        <v>732523.00000000047</v>
      </c>
    </row>
    <row r="20" spans="1:8" ht="30.7">
      <c r="A20" s="11" t="s">
        <v>22</v>
      </c>
      <c r="B20" s="6">
        <v>183576</v>
      </c>
      <c r="C20" s="6">
        <v>137682</v>
      </c>
      <c r="D20" s="5">
        <f t="shared" si="0"/>
        <v>75</v>
      </c>
      <c r="E20" s="6">
        <v>14278.5</v>
      </c>
      <c r="F20" s="6">
        <v>16206.8</v>
      </c>
      <c r="G20" s="6">
        <f t="shared" si="1"/>
        <v>30485.3</v>
      </c>
      <c r="H20" s="6">
        <f t="shared" si="2"/>
        <v>107196.7</v>
      </c>
    </row>
    <row r="21" spans="1:8" ht="30.7">
      <c r="A21" s="11" t="s">
        <v>23</v>
      </c>
      <c r="B21" s="6">
        <v>3439907</v>
      </c>
      <c r="C21" s="6">
        <v>2550234</v>
      </c>
      <c r="D21" s="5">
        <f t="shared" si="0"/>
        <v>74.136713579756659</v>
      </c>
      <c r="E21" s="6">
        <v>1115455.2</v>
      </c>
      <c r="F21" s="6">
        <v>1458264.5</v>
      </c>
      <c r="G21" s="6">
        <f t="shared" si="1"/>
        <v>2573719.7000000002</v>
      </c>
      <c r="H21" s="6">
        <f t="shared" si="2"/>
        <v>-23485.700000000186</v>
      </c>
    </row>
    <row r="22" spans="1:8">
      <c r="A22" s="11" t="s">
        <v>24</v>
      </c>
      <c r="B22" s="6">
        <v>96279.9</v>
      </c>
      <c r="C22" s="6">
        <v>48809.599999999999</v>
      </c>
      <c r="D22" s="5">
        <f t="shared" si="0"/>
        <v>50.695524195600541</v>
      </c>
      <c r="E22" s="6">
        <v>142415</v>
      </c>
      <c r="F22" s="6">
        <v>6486.6</v>
      </c>
      <c r="G22" s="6">
        <f t="shared" si="1"/>
        <v>148901.6</v>
      </c>
      <c r="H22" s="6">
        <f t="shared" si="2"/>
        <v>-100092</v>
      </c>
    </row>
    <row r="23" spans="1:8">
      <c r="A23" s="11" t="s">
        <v>25</v>
      </c>
      <c r="B23" s="6">
        <v>105</v>
      </c>
      <c r="C23" s="6">
        <v>105</v>
      </c>
      <c r="D23" s="5">
        <f t="shared" si="0"/>
        <v>100</v>
      </c>
      <c r="E23" s="6">
        <v>0</v>
      </c>
      <c r="F23" s="6">
        <v>0</v>
      </c>
      <c r="G23" s="6">
        <f t="shared" si="1"/>
        <v>0</v>
      </c>
      <c r="H23" s="6">
        <f t="shared" si="2"/>
        <v>105</v>
      </c>
    </row>
    <row r="24" spans="1:8" ht="30.7">
      <c r="A24" s="11" t="s">
        <v>26</v>
      </c>
      <c r="B24" s="6">
        <v>3169687</v>
      </c>
      <c r="C24" s="6">
        <v>1190917.3999999999</v>
      </c>
      <c r="D24" s="5">
        <f t="shared" si="0"/>
        <v>37.572082038384231</v>
      </c>
      <c r="E24" s="6">
        <v>151971.1</v>
      </c>
      <c r="F24" s="6">
        <v>309153.59999999998</v>
      </c>
      <c r="G24" s="6">
        <f t="shared" si="1"/>
        <v>461124.69999999995</v>
      </c>
      <c r="H24" s="6">
        <f t="shared" si="2"/>
        <v>729792.7</v>
      </c>
    </row>
    <row r="25" spans="1:8">
      <c r="A25" s="11" t="s">
        <v>27</v>
      </c>
      <c r="B25" s="6">
        <v>38</v>
      </c>
      <c r="C25" s="6">
        <v>20855.2</v>
      </c>
      <c r="D25" s="5">
        <f t="shared" si="0"/>
        <v>54882.105263157893</v>
      </c>
      <c r="E25" s="6">
        <v>697.9</v>
      </c>
      <c r="F25" s="6">
        <v>1.4</v>
      </c>
      <c r="G25" s="6">
        <f t="shared" si="1"/>
        <v>699.3</v>
      </c>
      <c r="H25" s="6">
        <f t="shared" si="2"/>
        <v>20155.900000000001</v>
      </c>
    </row>
    <row r="26" spans="1:8">
      <c r="A26" s="11" t="s">
        <v>28</v>
      </c>
      <c r="B26" s="6">
        <v>0</v>
      </c>
      <c r="C26" s="6">
        <v>-9123.5</v>
      </c>
      <c r="D26" s="5">
        <v>0</v>
      </c>
      <c r="E26" s="6">
        <v>-2155.3000000000002</v>
      </c>
      <c r="F26" s="6">
        <v>-5818.6</v>
      </c>
      <c r="G26" s="6">
        <f t="shared" si="1"/>
        <v>-7973.9000000000005</v>
      </c>
      <c r="H26" s="6">
        <f t="shared" si="2"/>
        <v>-1149.5999999999995</v>
      </c>
    </row>
    <row r="27" spans="1:8" s="2" customFormat="1">
      <c r="A27" s="10" t="s">
        <v>5</v>
      </c>
      <c r="B27" s="5">
        <f>B4+B19</f>
        <v>10707194.130000001</v>
      </c>
      <c r="C27" s="5">
        <f>C19+C4</f>
        <v>6584668</v>
      </c>
      <c r="D27" s="5">
        <f t="shared" si="0"/>
        <v>61.497605442220546</v>
      </c>
      <c r="E27" s="5">
        <f>E19+E4</f>
        <v>2788222.0999999996</v>
      </c>
      <c r="F27" s="5">
        <f>F19+F4</f>
        <v>3205814.9999999995</v>
      </c>
      <c r="G27" s="5">
        <f>G19+G4</f>
        <v>5994037.0999999996</v>
      </c>
      <c r="H27" s="5">
        <f>H19+H4</f>
        <v>590630.90000000084</v>
      </c>
    </row>
    <row r="28" spans="1:8" s="2" customFormat="1">
      <c r="A28" s="7"/>
      <c r="B28" s="8"/>
      <c r="C28" s="9"/>
      <c r="D28" s="9"/>
      <c r="E28" s="8"/>
      <c r="F28" s="8"/>
      <c r="G28" s="8"/>
      <c r="H28" s="8"/>
    </row>
    <row r="29" spans="1:8" s="2" customFormat="1">
      <c r="A29" s="7"/>
      <c r="B29" s="8"/>
      <c r="C29" s="8"/>
      <c r="D29" s="8"/>
      <c r="E29" s="8"/>
      <c r="F29" s="8"/>
      <c r="G29" s="8"/>
      <c r="H29" s="8"/>
    </row>
    <row r="31" spans="1:8" ht="21.35" thickBot="1">
      <c r="A31" s="23" t="s">
        <v>29</v>
      </c>
      <c r="B31" s="23"/>
      <c r="C31" s="23"/>
      <c r="D31" s="23"/>
      <c r="E31" s="23"/>
      <c r="F31" s="23"/>
      <c r="G31" s="23"/>
      <c r="H31" s="23"/>
    </row>
    <row r="32" spans="1:8" ht="16" thickBot="1">
      <c r="A32" s="29"/>
      <c r="B32" s="30" t="s">
        <v>1</v>
      </c>
      <c r="C32" s="30" t="s">
        <v>89</v>
      </c>
      <c r="D32" s="30" t="s">
        <v>2</v>
      </c>
      <c r="E32" s="24" t="s">
        <v>90</v>
      </c>
      <c r="F32" s="25"/>
      <c r="G32" s="26"/>
      <c r="H32" s="27" t="s">
        <v>3</v>
      </c>
    </row>
    <row r="33" spans="1:8" ht="44.35" customHeight="1">
      <c r="A33" s="29"/>
      <c r="B33" s="31"/>
      <c r="C33" s="31"/>
      <c r="D33" s="31"/>
      <c r="E33" s="16" t="s">
        <v>30</v>
      </c>
      <c r="F33" s="16" t="s">
        <v>31</v>
      </c>
      <c r="G33" s="18" t="s">
        <v>5</v>
      </c>
      <c r="H33" s="28"/>
    </row>
    <row r="34" spans="1:8">
      <c r="A34" s="10" t="s">
        <v>32</v>
      </c>
      <c r="B34" s="13"/>
      <c r="C34" s="13"/>
      <c r="D34" s="13"/>
      <c r="E34" s="13"/>
      <c r="F34" s="13"/>
      <c r="G34" s="19"/>
      <c r="H34" s="19"/>
    </row>
    <row r="35" spans="1:8">
      <c r="A35" s="10" t="s">
        <v>33</v>
      </c>
      <c r="B35" s="5">
        <v>938857.3</v>
      </c>
      <c r="C35" s="5">
        <v>527169</v>
      </c>
      <c r="D35" s="5">
        <f>(C35/B35)*100</f>
        <v>56.150066682125178</v>
      </c>
      <c r="E35" s="5">
        <v>279888</v>
      </c>
      <c r="F35" s="5">
        <v>237797.6</v>
      </c>
      <c r="G35" s="20">
        <f>E35+F35</f>
        <v>517685.6</v>
      </c>
      <c r="H35" s="20">
        <f>C35-G35</f>
        <v>9483.4000000000233</v>
      </c>
    </row>
    <row r="36" spans="1:8" ht="30.7">
      <c r="A36" s="11" t="s">
        <v>34</v>
      </c>
      <c r="B36" s="6">
        <v>2539</v>
      </c>
      <c r="C36" s="6">
        <v>1691.8</v>
      </c>
      <c r="D36" s="5">
        <f t="shared" ref="D36:D90" si="3">(C36/B36)*100</f>
        <v>66.632532493107519</v>
      </c>
      <c r="E36" s="6">
        <v>781.5</v>
      </c>
      <c r="F36" s="6">
        <v>1627.7</v>
      </c>
      <c r="G36" s="21">
        <f>E36+F36</f>
        <v>2409.1999999999998</v>
      </c>
      <c r="H36" s="20">
        <f t="shared" ref="H36:H90" si="4">C36-G36</f>
        <v>-717.39999999999986</v>
      </c>
    </row>
    <row r="37" spans="1:8" ht="46">
      <c r="A37" s="11" t="s">
        <v>35</v>
      </c>
      <c r="B37" s="6">
        <v>7616.9</v>
      </c>
      <c r="C37" s="6">
        <v>4084.8</v>
      </c>
      <c r="D37" s="5">
        <f t="shared" si="3"/>
        <v>53.628116425317394</v>
      </c>
      <c r="E37" s="6">
        <v>5147.3999999999996</v>
      </c>
      <c r="F37" s="6">
        <v>5268.3</v>
      </c>
      <c r="G37" s="21">
        <f t="shared" ref="G37:G89" si="5">E37+F37</f>
        <v>10415.700000000001</v>
      </c>
      <c r="H37" s="20">
        <f t="shared" si="4"/>
        <v>-6330.9000000000005</v>
      </c>
    </row>
    <row r="38" spans="1:8" ht="61.35">
      <c r="A38" s="11" t="s">
        <v>36</v>
      </c>
      <c r="B38" s="6">
        <v>236317.4</v>
      </c>
      <c r="C38" s="6">
        <v>171673.2</v>
      </c>
      <c r="D38" s="5">
        <f t="shared" si="3"/>
        <v>72.645179745545619</v>
      </c>
      <c r="E38" s="6">
        <v>95619.8</v>
      </c>
      <c r="F38" s="6">
        <v>98233.600000000006</v>
      </c>
      <c r="G38" s="21">
        <f t="shared" si="5"/>
        <v>193853.40000000002</v>
      </c>
      <c r="H38" s="20">
        <f t="shared" si="4"/>
        <v>-22180.200000000012</v>
      </c>
    </row>
    <row r="39" spans="1:8" ht="46">
      <c r="A39" s="11" t="s">
        <v>37</v>
      </c>
      <c r="B39" s="6">
        <v>38832.699999999997</v>
      </c>
      <c r="C39" s="6">
        <v>25639.200000000001</v>
      </c>
      <c r="D39" s="5">
        <f t="shared" si="3"/>
        <v>66.024767785912402</v>
      </c>
      <c r="E39" s="6">
        <v>25977.4</v>
      </c>
      <c r="F39" s="6">
        <v>17374.2</v>
      </c>
      <c r="G39" s="21">
        <f t="shared" si="5"/>
        <v>43351.600000000006</v>
      </c>
      <c r="H39" s="20">
        <f t="shared" si="4"/>
        <v>-17712.400000000005</v>
      </c>
    </row>
    <row r="40" spans="1:8">
      <c r="A40" s="11" t="s">
        <v>38</v>
      </c>
      <c r="B40" s="6">
        <v>2000</v>
      </c>
      <c r="C40" s="6">
        <v>0</v>
      </c>
      <c r="D40" s="5">
        <f t="shared" si="3"/>
        <v>0</v>
      </c>
      <c r="E40" s="6">
        <v>0</v>
      </c>
      <c r="F40" s="6">
        <v>0</v>
      </c>
      <c r="G40" s="21">
        <f t="shared" si="5"/>
        <v>0</v>
      </c>
      <c r="H40" s="20">
        <f t="shared" si="4"/>
        <v>0</v>
      </c>
    </row>
    <row r="41" spans="1:8">
      <c r="A41" s="11" t="s">
        <v>39</v>
      </c>
      <c r="B41" s="6">
        <v>651551.30000000005</v>
      </c>
      <c r="C41" s="6">
        <v>324080</v>
      </c>
      <c r="D41" s="5">
        <f t="shared" si="3"/>
        <v>49.739751881394447</v>
      </c>
      <c r="E41" s="6">
        <v>152361.9</v>
      </c>
      <c r="F41" s="6">
        <v>115293.8</v>
      </c>
      <c r="G41" s="21">
        <f t="shared" si="5"/>
        <v>267655.7</v>
      </c>
      <c r="H41" s="20">
        <f t="shared" si="4"/>
        <v>56424.299999999988</v>
      </c>
    </row>
    <row r="42" spans="1:8">
      <c r="A42" s="10" t="s">
        <v>40</v>
      </c>
      <c r="B42" s="5">
        <v>0</v>
      </c>
      <c r="C42" s="5">
        <v>0</v>
      </c>
      <c r="D42" s="5">
        <v>0</v>
      </c>
      <c r="E42" s="5">
        <v>4959.3</v>
      </c>
      <c r="F42" s="5">
        <v>197.8</v>
      </c>
      <c r="G42" s="20">
        <f t="shared" si="5"/>
        <v>5157.1000000000004</v>
      </c>
      <c r="H42" s="20">
        <f t="shared" si="4"/>
        <v>-5157.1000000000004</v>
      </c>
    </row>
    <row r="43" spans="1:8">
      <c r="A43" s="11" t="s">
        <v>41</v>
      </c>
      <c r="B43" s="6">
        <v>0</v>
      </c>
      <c r="C43" s="6">
        <v>0</v>
      </c>
      <c r="D43" s="6">
        <v>0</v>
      </c>
      <c r="E43" s="6">
        <v>4959.3</v>
      </c>
      <c r="F43" s="6">
        <v>0</v>
      </c>
      <c r="G43" s="21">
        <f t="shared" si="5"/>
        <v>4959.3</v>
      </c>
      <c r="H43" s="21">
        <f t="shared" si="4"/>
        <v>-4959.3</v>
      </c>
    </row>
    <row r="44" spans="1:8">
      <c r="A44" s="11" t="s">
        <v>42</v>
      </c>
      <c r="B44" s="6">
        <v>0</v>
      </c>
      <c r="C44" s="6">
        <v>0</v>
      </c>
      <c r="D44" s="5">
        <v>0</v>
      </c>
      <c r="E44" s="6">
        <v>0</v>
      </c>
      <c r="F44" s="6">
        <v>197.8</v>
      </c>
      <c r="G44" s="21">
        <f t="shared" si="5"/>
        <v>197.8</v>
      </c>
      <c r="H44" s="20">
        <f t="shared" si="4"/>
        <v>-197.8</v>
      </c>
    </row>
    <row r="45" spans="1:8" ht="30.7">
      <c r="A45" s="10" t="s">
        <v>43</v>
      </c>
      <c r="B45" s="5">
        <v>96885.3</v>
      </c>
      <c r="C45" s="5">
        <v>57930.2</v>
      </c>
      <c r="D45" s="5">
        <f t="shared" si="3"/>
        <v>59.792558829874089</v>
      </c>
      <c r="E45" s="5">
        <v>25271.9</v>
      </c>
      <c r="F45" s="5">
        <v>29141.9</v>
      </c>
      <c r="G45" s="20">
        <f t="shared" si="5"/>
        <v>54413.8</v>
      </c>
      <c r="H45" s="20">
        <f t="shared" si="4"/>
        <v>3516.3999999999942</v>
      </c>
    </row>
    <row r="46" spans="1:8" ht="46">
      <c r="A46" s="11" t="s">
        <v>44</v>
      </c>
      <c r="B46" s="6">
        <v>61245</v>
      </c>
      <c r="C46" s="6">
        <v>42143.6</v>
      </c>
      <c r="D46" s="5">
        <f t="shared" si="3"/>
        <v>68.811494815903345</v>
      </c>
      <c r="E46" s="6">
        <v>17410.900000000001</v>
      </c>
      <c r="F46" s="6">
        <v>23905.7</v>
      </c>
      <c r="G46" s="21">
        <f t="shared" si="5"/>
        <v>41316.600000000006</v>
      </c>
      <c r="H46" s="20">
        <f t="shared" si="4"/>
        <v>826.99999999999272</v>
      </c>
    </row>
    <row r="47" spans="1:8" ht="30.7">
      <c r="A47" s="11" t="s">
        <v>45</v>
      </c>
      <c r="B47" s="6">
        <v>35640.300000000003</v>
      </c>
      <c r="C47" s="6">
        <v>15786.6</v>
      </c>
      <c r="D47" s="5">
        <f t="shared" si="3"/>
        <v>44.294239947475191</v>
      </c>
      <c r="E47" s="6">
        <v>7861</v>
      </c>
      <c r="F47" s="6">
        <v>5236.2</v>
      </c>
      <c r="G47" s="21">
        <f t="shared" si="5"/>
        <v>13097.2</v>
      </c>
      <c r="H47" s="20">
        <f t="shared" si="4"/>
        <v>2689.3999999999996</v>
      </c>
    </row>
    <row r="48" spans="1:8">
      <c r="A48" s="10" t="s">
        <v>46</v>
      </c>
      <c r="B48" s="5">
        <v>1047911.8</v>
      </c>
      <c r="C48" s="5">
        <v>331767.40000000002</v>
      </c>
      <c r="D48" s="5">
        <f t="shared" si="3"/>
        <v>31.659859159902581</v>
      </c>
      <c r="E48" s="5">
        <v>161606.9</v>
      </c>
      <c r="F48" s="5">
        <v>118491.8</v>
      </c>
      <c r="G48" s="20">
        <f t="shared" si="5"/>
        <v>280098.7</v>
      </c>
      <c r="H48" s="20">
        <f t="shared" si="4"/>
        <v>51668.700000000012</v>
      </c>
    </row>
    <row r="49" spans="1:8">
      <c r="A49" s="11" t="s">
        <v>47</v>
      </c>
      <c r="B49" s="6">
        <v>5594.5</v>
      </c>
      <c r="C49" s="6">
        <v>4273.2</v>
      </c>
      <c r="D49" s="5">
        <f t="shared" si="3"/>
        <v>76.382161051032256</v>
      </c>
      <c r="E49" s="6">
        <v>3412</v>
      </c>
      <c r="F49" s="6">
        <v>0</v>
      </c>
      <c r="G49" s="21">
        <f t="shared" si="5"/>
        <v>3412</v>
      </c>
      <c r="H49" s="20">
        <f t="shared" si="4"/>
        <v>861.19999999999982</v>
      </c>
    </row>
    <row r="50" spans="1:8">
      <c r="A50" s="11" t="s">
        <v>48</v>
      </c>
      <c r="B50" s="6">
        <v>212.5</v>
      </c>
      <c r="C50" s="6">
        <v>212.5</v>
      </c>
      <c r="D50" s="5">
        <f t="shared" si="3"/>
        <v>100</v>
      </c>
      <c r="E50" s="6">
        <v>0</v>
      </c>
      <c r="F50" s="6">
        <v>0</v>
      </c>
      <c r="G50" s="21">
        <f t="shared" si="5"/>
        <v>0</v>
      </c>
      <c r="H50" s="20">
        <f t="shared" si="4"/>
        <v>212.5</v>
      </c>
    </row>
    <row r="51" spans="1:8">
      <c r="A51" s="11" t="s">
        <v>49</v>
      </c>
      <c r="B51" s="6">
        <v>82764.399999999994</v>
      </c>
      <c r="C51" s="6">
        <v>46941.2</v>
      </c>
      <c r="D51" s="5">
        <f t="shared" si="3"/>
        <v>56.716655953525908</v>
      </c>
      <c r="E51" s="6">
        <v>15069.3</v>
      </c>
      <c r="F51" s="6">
        <v>72.7</v>
      </c>
      <c r="G51" s="21">
        <f t="shared" si="5"/>
        <v>15142</v>
      </c>
      <c r="H51" s="20">
        <f t="shared" si="4"/>
        <v>31799.199999999997</v>
      </c>
    </row>
    <row r="52" spans="1:8">
      <c r="A52" s="11" t="s">
        <v>50</v>
      </c>
      <c r="B52" s="6">
        <v>921017.5</v>
      </c>
      <c r="C52" s="6">
        <v>267094</v>
      </c>
      <c r="D52" s="5">
        <f t="shared" si="3"/>
        <v>28.999883281262299</v>
      </c>
      <c r="E52" s="6">
        <v>125457.9</v>
      </c>
      <c r="F52" s="6">
        <v>98679.3</v>
      </c>
      <c r="G52" s="21">
        <f t="shared" si="5"/>
        <v>224137.2</v>
      </c>
      <c r="H52" s="20">
        <f t="shared" si="4"/>
        <v>42956.799999999988</v>
      </c>
    </row>
    <row r="53" spans="1:8">
      <c r="A53" s="11" t="s">
        <v>51</v>
      </c>
      <c r="B53" s="6">
        <v>13981.6</v>
      </c>
      <c r="C53" s="6">
        <v>7520.4</v>
      </c>
      <c r="D53" s="5">
        <f t="shared" si="3"/>
        <v>53.78783544086513</v>
      </c>
      <c r="E53" s="6">
        <v>4626.8</v>
      </c>
      <c r="F53" s="6">
        <v>5170.5</v>
      </c>
      <c r="G53" s="21">
        <f t="shared" si="5"/>
        <v>9797.2999999999993</v>
      </c>
      <c r="H53" s="20">
        <f t="shared" si="4"/>
        <v>-2276.8999999999996</v>
      </c>
    </row>
    <row r="54" spans="1:8">
      <c r="A54" s="11" t="s">
        <v>52</v>
      </c>
      <c r="B54" s="6">
        <v>24341.3</v>
      </c>
      <c r="C54" s="6">
        <v>5726.1</v>
      </c>
      <c r="D54" s="5">
        <f t="shared" si="3"/>
        <v>23.524216044336171</v>
      </c>
      <c r="E54" s="6">
        <v>13040.9</v>
      </c>
      <c r="F54" s="6">
        <v>14569.4</v>
      </c>
      <c r="G54" s="21">
        <f t="shared" si="5"/>
        <v>27610.3</v>
      </c>
      <c r="H54" s="20">
        <f t="shared" si="4"/>
        <v>-21884.199999999997</v>
      </c>
    </row>
    <row r="55" spans="1:8">
      <c r="A55" s="10" t="s">
        <v>53</v>
      </c>
      <c r="B55" s="5">
        <v>1828567.3</v>
      </c>
      <c r="C55" s="5">
        <v>799749.6</v>
      </c>
      <c r="D55" s="5">
        <f t="shared" si="3"/>
        <v>43.736404998601905</v>
      </c>
      <c r="E55" s="5">
        <v>535178.80000000005</v>
      </c>
      <c r="F55" s="5">
        <v>313889.90000000002</v>
      </c>
      <c r="G55" s="20">
        <f t="shared" si="5"/>
        <v>849068.70000000007</v>
      </c>
      <c r="H55" s="20">
        <f t="shared" si="4"/>
        <v>-49319.100000000093</v>
      </c>
    </row>
    <row r="56" spans="1:8">
      <c r="A56" s="11" t="s">
        <v>54</v>
      </c>
      <c r="B56" s="6">
        <v>192947.6</v>
      </c>
      <c r="C56" s="6">
        <v>75602.600000000006</v>
      </c>
      <c r="D56" s="5">
        <f t="shared" si="3"/>
        <v>39.182969884051424</v>
      </c>
      <c r="E56" s="6">
        <v>104591.2</v>
      </c>
      <c r="F56" s="6">
        <v>61803.5</v>
      </c>
      <c r="G56" s="21">
        <f t="shared" si="5"/>
        <v>166394.70000000001</v>
      </c>
      <c r="H56" s="20">
        <f t="shared" si="4"/>
        <v>-90792.1</v>
      </c>
    </row>
    <row r="57" spans="1:8">
      <c r="A57" s="11" t="s">
        <v>55</v>
      </c>
      <c r="B57" s="6">
        <v>454976.2</v>
      </c>
      <c r="C57" s="6">
        <v>208528.5</v>
      </c>
      <c r="D57" s="5">
        <f t="shared" si="3"/>
        <v>45.832836970373393</v>
      </c>
      <c r="E57" s="6">
        <v>160821.70000000001</v>
      </c>
      <c r="F57" s="6">
        <v>219.9</v>
      </c>
      <c r="G57" s="21">
        <f t="shared" si="5"/>
        <v>161041.60000000001</v>
      </c>
      <c r="H57" s="20">
        <f t="shared" si="4"/>
        <v>47486.899999999994</v>
      </c>
    </row>
    <row r="58" spans="1:8">
      <c r="A58" s="11" t="s">
        <v>56</v>
      </c>
      <c r="B58" s="6">
        <v>1128919.7</v>
      </c>
      <c r="C58" s="6">
        <v>482953.8</v>
      </c>
      <c r="D58" s="5">
        <f t="shared" si="3"/>
        <v>42.780172938783863</v>
      </c>
      <c r="E58" s="6">
        <v>106899.9</v>
      </c>
      <c r="F58" s="6">
        <v>228938.18</v>
      </c>
      <c r="G58" s="21">
        <f t="shared" si="5"/>
        <v>335838.07999999996</v>
      </c>
      <c r="H58" s="20">
        <f t="shared" si="4"/>
        <v>147115.72000000003</v>
      </c>
    </row>
    <row r="59" spans="1:8" ht="30.7">
      <c r="A59" s="11" t="s">
        <v>57</v>
      </c>
      <c r="B59" s="6">
        <v>0</v>
      </c>
      <c r="C59" s="6">
        <v>0</v>
      </c>
      <c r="D59" s="5">
        <v>0</v>
      </c>
      <c r="E59" s="6">
        <v>0</v>
      </c>
      <c r="F59" s="6">
        <v>0</v>
      </c>
      <c r="G59" s="21">
        <f t="shared" si="5"/>
        <v>0</v>
      </c>
      <c r="H59" s="20">
        <f t="shared" si="4"/>
        <v>0</v>
      </c>
    </row>
    <row r="60" spans="1:8" ht="30.7">
      <c r="A60" s="11" t="s">
        <v>58</v>
      </c>
      <c r="B60" s="6">
        <v>51723.8</v>
      </c>
      <c r="C60" s="6">
        <v>32664.7</v>
      </c>
      <c r="D60" s="5">
        <f t="shared" si="3"/>
        <v>63.152165927484063</v>
      </c>
      <c r="E60" s="6">
        <v>162866</v>
      </c>
      <c r="F60" s="6">
        <v>22928.36</v>
      </c>
      <c r="G60" s="21">
        <f t="shared" si="5"/>
        <v>185794.36</v>
      </c>
      <c r="H60" s="20">
        <f t="shared" si="4"/>
        <v>-153129.65999999997</v>
      </c>
    </row>
    <row r="61" spans="1:8">
      <c r="A61" s="10" t="s">
        <v>59</v>
      </c>
      <c r="B61" s="5">
        <v>39310.9</v>
      </c>
      <c r="C61" s="5">
        <v>19910.2</v>
      </c>
      <c r="D61" s="5">
        <f t="shared" si="3"/>
        <v>50.648039093482979</v>
      </c>
      <c r="E61" s="5">
        <v>500.3</v>
      </c>
      <c r="F61" s="5">
        <v>1239.5</v>
      </c>
      <c r="G61" s="20">
        <f t="shared" si="5"/>
        <v>1739.8</v>
      </c>
      <c r="H61" s="20">
        <f t="shared" si="4"/>
        <v>18170.400000000001</v>
      </c>
    </row>
    <row r="62" spans="1:8">
      <c r="A62" s="11" t="s">
        <v>60</v>
      </c>
      <c r="B62" s="6">
        <v>39310.9</v>
      </c>
      <c r="C62" s="6">
        <v>19910.2</v>
      </c>
      <c r="D62" s="5">
        <f t="shared" si="3"/>
        <v>50.648039093482979</v>
      </c>
      <c r="E62" s="6">
        <v>500.3</v>
      </c>
      <c r="F62" s="6">
        <v>1239.5</v>
      </c>
      <c r="G62" s="21">
        <f t="shared" si="5"/>
        <v>1739.8</v>
      </c>
      <c r="H62" s="20">
        <f t="shared" si="4"/>
        <v>18170.400000000001</v>
      </c>
    </row>
    <row r="63" spans="1:8">
      <c r="A63" s="10" t="s">
        <v>61</v>
      </c>
      <c r="B63" s="5">
        <v>5635003.5</v>
      </c>
      <c r="C63" s="5">
        <v>3506270.2</v>
      </c>
      <c r="D63" s="5">
        <f t="shared" si="3"/>
        <v>62.223034999002223</v>
      </c>
      <c r="E63" s="5">
        <v>1454495.2</v>
      </c>
      <c r="F63" s="5">
        <v>1917207.22</v>
      </c>
      <c r="G63" s="20">
        <f t="shared" si="5"/>
        <v>3371702.42</v>
      </c>
      <c r="H63" s="20">
        <f t="shared" si="4"/>
        <v>134567.78000000026</v>
      </c>
    </row>
    <row r="64" spans="1:8">
      <c r="A64" s="11" t="s">
        <v>62</v>
      </c>
      <c r="B64" s="6">
        <v>1746606.1</v>
      </c>
      <c r="C64" s="6">
        <v>1201644.7</v>
      </c>
      <c r="D64" s="5">
        <f t="shared" si="3"/>
        <v>68.798837929170176</v>
      </c>
      <c r="E64" s="6">
        <v>461493.1</v>
      </c>
      <c r="F64" s="6">
        <v>774943.25</v>
      </c>
      <c r="G64" s="21">
        <f t="shared" si="5"/>
        <v>1236436.3500000001</v>
      </c>
      <c r="H64" s="20">
        <f t="shared" si="4"/>
        <v>-34791.65000000014</v>
      </c>
    </row>
    <row r="65" spans="1:8">
      <c r="A65" s="11" t="s">
        <v>63</v>
      </c>
      <c r="B65" s="6">
        <v>3332372.9</v>
      </c>
      <c r="C65" s="6">
        <v>1929128.7</v>
      </c>
      <c r="D65" s="5">
        <f t="shared" si="3"/>
        <v>57.890541001578789</v>
      </c>
      <c r="E65" s="6">
        <v>759091.3</v>
      </c>
      <c r="F65" s="6">
        <v>930991.35</v>
      </c>
      <c r="G65" s="21">
        <f t="shared" si="5"/>
        <v>1690082.65</v>
      </c>
      <c r="H65" s="20">
        <f t="shared" si="4"/>
        <v>239046.05000000005</v>
      </c>
    </row>
    <row r="66" spans="1:8">
      <c r="A66" s="11" t="s">
        <v>64</v>
      </c>
      <c r="B66" s="6">
        <v>459470.8</v>
      </c>
      <c r="C66" s="6">
        <v>316923.90000000002</v>
      </c>
      <c r="D66" s="5">
        <f t="shared" si="3"/>
        <v>68.97585221955346</v>
      </c>
      <c r="E66" s="6">
        <v>139487.20000000001</v>
      </c>
      <c r="F66" s="6">
        <v>164540.66</v>
      </c>
      <c r="G66" s="21">
        <f t="shared" si="5"/>
        <v>304027.86</v>
      </c>
      <c r="H66" s="20">
        <f t="shared" si="4"/>
        <v>12896.040000000037</v>
      </c>
    </row>
    <row r="67" spans="1:8" ht="30.7">
      <c r="A67" s="11" t="s">
        <v>65</v>
      </c>
      <c r="B67" s="6">
        <v>23137.599999999999</v>
      </c>
      <c r="C67" s="6">
        <v>19943.099999999999</v>
      </c>
      <c r="D67" s="5">
        <f t="shared" si="3"/>
        <v>86.193468639789785</v>
      </c>
      <c r="E67" s="6">
        <v>0</v>
      </c>
      <c r="F67" s="6">
        <v>8600.9</v>
      </c>
      <c r="G67" s="21">
        <f t="shared" si="5"/>
        <v>8600.9</v>
      </c>
      <c r="H67" s="20">
        <f t="shared" si="4"/>
        <v>11342.199999999999</v>
      </c>
    </row>
    <row r="68" spans="1:8">
      <c r="A68" s="11" t="s">
        <v>66</v>
      </c>
      <c r="B68" s="6">
        <v>46068.7</v>
      </c>
      <c r="C68" s="6">
        <v>23310.3</v>
      </c>
      <c r="D68" s="5">
        <f t="shared" si="3"/>
        <v>50.59899671577449</v>
      </c>
      <c r="E68" s="6">
        <v>24003.7</v>
      </c>
      <c r="F68" s="6">
        <v>22974.73</v>
      </c>
      <c r="G68" s="21">
        <f t="shared" si="5"/>
        <v>46978.43</v>
      </c>
      <c r="H68" s="20">
        <f t="shared" si="4"/>
        <v>-23668.13</v>
      </c>
    </row>
    <row r="69" spans="1:8">
      <c r="A69" s="11" t="s">
        <v>67</v>
      </c>
      <c r="B69" s="6">
        <v>27347.4</v>
      </c>
      <c r="C69" s="6">
        <v>15319.5</v>
      </c>
      <c r="D69" s="5">
        <f t="shared" si="3"/>
        <v>56.018122380921028</v>
      </c>
      <c r="E69" s="6">
        <v>70419.899999999994</v>
      </c>
      <c r="F69" s="6">
        <v>15156.34</v>
      </c>
      <c r="G69" s="21">
        <f t="shared" si="5"/>
        <v>85576.239999999991</v>
      </c>
      <c r="H69" s="20">
        <f t="shared" si="4"/>
        <v>-70256.739999999991</v>
      </c>
    </row>
    <row r="70" spans="1:8">
      <c r="A70" s="10" t="s">
        <v>68</v>
      </c>
      <c r="B70" s="5">
        <v>525248.5</v>
      </c>
      <c r="C70" s="5">
        <v>301143.40000000002</v>
      </c>
      <c r="D70" s="5">
        <f t="shared" si="3"/>
        <v>57.333509757762279</v>
      </c>
      <c r="E70" s="5">
        <v>184860.79999999999</v>
      </c>
      <c r="F70" s="5">
        <v>129272.32000000001</v>
      </c>
      <c r="G70" s="20">
        <f t="shared" si="5"/>
        <v>314133.12</v>
      </c>
      <c r="H70" s="20">
        <f t="shared" si="4"/>
        <v>-12989.719999999972</v>
      </c>
    </row>
    <row r="71" spans="1:8">
      <c r="A71" s="11" t="s">
        <v>69</v>
      </c>
      <c r="B71" s="6">
        <v>507408.8</v>
      </c>
      <c r="C71" s="6">
        <v>288492.79999999999</v>
      </c>
      <c r="D71" s="5">
        <f t="shared" si="3"/>
        <v>56.856089212485081</v>
      </c>
      <c r="E71" s="6">
        <v>174749.4</v>
      </c>
      <c r="F71" s="6">
        <v>120386.38</v>
      </c>
      <c r="G71" s="21">
        <f t="shared" si="5"/>
        <v>295135.78000000003</v>
      </c>
      <c r="H71" s="20">
        <f t="shared" si="4"/>
        <v>-6642.9800000000396</v>
      </c>
    </row>
    <row r="72" spans="1:8">
      <c r="A72" s="11" t="s">
        <v>70</v>
      </c>
      <c r="B72" s="6">
        <v>17839.7</v>
      </c>
      <c r="C72" s="6">
        <v>12650.6</v>
      </c>
      <c r="D72" s="5">
        <f t="shared" si="3"/>
        <v>70.912627454497553</v>
      </c>
      <c r="E72" s="6">
        <v>10111.4</v>
      </c>
      <c r="F72" s="6">
        <v>8885.94</v>
      </c>
      <c r="G72" s="21">
        <f t="shared" si="5"/>
        <v>18997.34</v>
      </c>
      <c r="H72" s="20">
        <f t="shared" si="4"/>
        <v>-6346.74</v>
      </c>
    </row>
    <row r="73" spans="1:8">
      <c r="A73" s="10" t="s">
        <v>71</v>
      </c>
      <c r="B73" s="5">
        <v>0</v>
      </c>
      <c r="C73" s="5">
        <v>0</v>
      </c>
      <c r="D73" s="5">
        <v>0</v>
      </c>
      <c r="E73" s="5">
        <v>10726.1</v>
      </c>
      <c r="F73" s="5">
        <v>11206.63</v>
      </c>
      <c r="G73" s="20">
        <f t="shared" si="5"/>
        <v>21932.73</v>
      </c>
      <c r="H73" s="20">
        <f t="shared" si="4"/>
        <v>-21932.73</v>
      </c>
    </row>
    <row r="74" spans="1:8">
      <c r="A74" s="11" t="s">
        <v>72</v>
      </c>
      <c r="B74" s="6">
        <v>0</v>
      </c>
      <c r="C74" s="6">
        <v>0</v>
      </c>
      <c r="D74" s="6">
        <v>0</v>
      </c>
      <c r="E74" s="6">
        <v>10726.1</v>
      </c>
      <c r="F74" s="6">
        <v>11206.63</v>
      </c>
      <c r="G74" s="21">
        <f t="shared" si="5"/>
        <v>21932.73</v>
      </c>
      <c r="H74" s="20">
        <f t="shared" si="4"/>
        <v>-21932.73</v>
      </c>
    </row>
    <row r="75" spans="1:8">
      <c r="A75" s="10" t="s">
        <v>73</v>
      </c>
      <c r="B75" s="5">
        <v>370553.9</v>
      </c>
      <c r="C75" s="5">
        <v>270905.8</v>
      </c>
      <c r="D75" s="5">
        <f t="shared" si="3"/>
        <v>73.108338624961164</v>
      </c>
      <c r="E75" s="5">
        <v>128687.3</v>
      </c>
      <c r="F75" s="5">
        <v>145913.5</v>
      </c>
      <c r="G75" s="20">
        <f t="shared" si="5"/>
        <v>274600.8</v>
      </c>
      <c r="H75" s="20">
        <f t="shared" si="4"/>
        <v>-3695</v>
      </c>
    </row>
    <row r="76" spans="1:8">
      <c r="A76" s="11" t="s">
        <v>74</v>
      </c>
      <c r="B76" s="6">
        <v>23460</v>
      </c>
      <c r="C76" s="6">
        <v>18592.2</v>
      </c>
      <c r="D76" s="5">
        <f t="shared" si="3"/>
        <v>79.250639386189263</v>
      </c>
      <c r="E76" s="6">
        <v>10670.9</v>
      </c>
      <c r="F76" s="6">
        <v>6735.76</v>
      </c>
      <c r="G76" s="21">
        <f t="shared" si="5"/>
        <v>17406.66</v>
      </c>
      <c r="H76" s="20">
        <f t="shared" si="4"/>
        <v>1185.5400000000009</v>
      </c>
    </row>
    <row r="77" spans="1:8">
      <c r="A77" s="11" t="s">
        <v>87</v>
      </c>
      <c r="B77" s="6">
        <v>159241</v>
      </c>
      <c r="C77" s="6">
        <v>141957.79999999999</v>
      </c>
      <c r="D77" s="5">
        <f t="shared" si="3"/>
        <v>89.146513774718812</v>
      </c>
      <c r="E77" s="6">
        <v>68369.2</v>
      </c>
      <c r="F77" s="6">
        <v>50284.34</v>
      </c>
      <c r="G77" s="21">
        <f t="shared" si="5"/>
        <v>118653.54</v>
      </c>
      <c r="H77" s="20">
        <f t="shared" si="4"/>
        <v>23304.259999999995</v>
      </c>
    </row>
    <row r="78" spans="1:8">
      <c r="A78" s="11" t="s">
        <v>75</v>
      </c>
      <c r="B78" s="6">
        <v>180641.7</v>
      </c>
      <c r="C78" s="6">
        <v>105951.6</v>
      </c>
      <c r="D78" s="5">
        <f t="shared" si="3"/>
        <v>58.652902402933535</v>
      </c>
      <c r="E78" s="6">
        <v>49647.199999999997</v>
      </c>
      <c r="F78" s="6">
        <v>87126.77</v>
      </c>
      <c r="G78" s="21">
        <f t="shared" si="5"/>
        <v>136773.97</v>
      </c>
      <c r="H78" s="20">
        <f t="shared" si="4"/>
        <v>-30822.369999999995</v>
      </c>
    </row>
    <row r="79" spans="1:8">
      <c r="A79" s="11" t="s">
        <v>76</v>
      </c>
      <c r="B79" s="6">
        <v>7211.2</v>
      </c>
      <c r="C79" s="6">
        <v>4404.2</v>
      </c>
      <c r="D79" s="5">
        <f t="shared" si="3"/>
        <v>61.074439760372755</v>
      </c>
      <c r="E79" s="6">
        <v>0</v>
      </c>
      <c r="F79" s="6">
        <v>1766.63</v>
      </c>
      <c r="G79" s="21">
        <f t="shared" si="5"/>
        <v>1766.63</v>
      </c>
      <c r="H79" s="20">
        <f t="shared" si="4"/>
        <v>2637.5699999999997</v>
      </c>
    </row>
    <row r="80" spans="1:8">
      <c r="A80" s="10" t="s">
        <v>77</v>
      </c>
      <c r="B80" s="5">
        <v>588185.30000000005</v>
      </c>
      <c r="C80" s="5">
        <v>376453.8</v>
      </c>
      <c r="D80" s="5">
        <f t="shared" si="3"/>
        <v>64.002585579748413</v>
      </c>
      <c r="E80" s="5">
        <v>114384.3</v>
      </c>
      <c r="F80" s="5">
        <v>290092.74</v>
      </c>
      <c r="G80" s="20">
        <f t="shared" si="5"/>
        <v>404477.04</v>
      </c>
      <c r="H80" s="20">
        <f t="shared" si="4"/>
        <v>-28023.239999999991</v>
      </c>
    </row>
    <row r="81" spans="1:8">
      <c r="A81" s="11" t="s">
        <v>78</v>
      </c>
      <c r="B81" s="6">
        <v>399952.5</v>
      </c>
      <c r="C81" s="6">
        <v>249883.6</v>
      </c>
      <c r="D81" s="5">
        <f t="shared" si="3"/>
        <v>62.478319300416928</v>
      </c>
      <c r="E81" s="6">
        <v>114384.3</v>
      </c>
      <c r="F81" s="6">
        <v>269390.96999999997</v>
      </c>
      <c r="G81" s="21">
        <f t="shared" si="5"/>
        <v>383775.26999999996</v>
      </c>
      <c r="H81" s="20">
        <f t="shared" si="4"/>
        <v>-133891.66999999995</v>
      </c>
    </row>
    <row r="82" spans="1:8">
      <c r="A82" s="11" t="s">
        <v>79</v>
      </c>
      <c r="B82" s="6">
        <v>3730.2</v>
      </c>
      <c r="C82" s="6">
        <v>681.5</v>
      </c>
      <c r="D82" s="5">
        <f t="shared" si="3"/>
        <v>18.269797866066163</v>
      </c>
      <c r="E82" s="6">
        <v>0</v>
      </c>
      <c r="F82" s="6">
        <v>20701.759999999998</v>
      </c>
      <c r="G82" s="21">
        <f t="shared" si="5"/>
        <v>20701.759999999998</v>
      </c>
      <c r="H82" s="20">
        <f t="shared" si="4"/>
        <v>-20020.259999999998</v>
      </c>
    </row>
    <row r="83" spans="1:8">
      <c r="A83" s="11" t="s">
        <v>80</v>
      </c>
      <c r="B83" s="6">
        <v>184502.6</v>
      </c>
      <c r="C83" s="6">
        <v>125888.7</v>
      </c>
      <c r="D83" s="5">
        <f t="shared" si="3"/>
        <v>68.231396197126756</v>
      </c>
      <c r="E83" s="6">
        <v>0</v>
      </c>
      <c r="F83" s="6">
        <v>0</v>
      </c>
      <c r="G83" s="21">
        <f t="shared" si="5"/>
        <v>0</v>
      </c>
      <c r="H83" s="20">
        <f t="shared" si="4"/>
        <v>125888.7</v>
      </c>
    </row>
    <row r="84" spans="1:8">
      <c r="A84" s="10" t="s">
        <v>81</v>
      </c>
      <c r="B84" s="5">
        <v>26845.599999999999</v>
      </c>
      <c r="C84" s="5">
        <v>20331.2</v>
      </c>
      <c r="D84" s="5">
        <f t="shared" si="3"/>
        <v>75.733826027356443</v>
      </c>
      <c r="E84" s="5">
        <v>13403.5</v>
      </c>
      <c r="F84" s="5">
        <v>6279.93</v>
      </c>
      <c r="G84" s="20">
        <f t="shared" si="5"/>
        <v>19683.43</v>
      </c>
      <c r="H84" s="20">
        <f t="shared" si="4"/>
        <v>647.77000000000044</v>
      </c>
    </row>
    <row r="85" spans="1:8">
      <c r="A85" s="11" t="s">
        <v>82</v>
      </c>
      <c r="B85" s="6">
        <v>13975</v>
      </c>
      <c r="C85" s="6">
        <v>10482.700000000001</v>
      </c>
      <c r="D85" s="5">
        <f t="shared" si="3"/>
        <v>75.010375670840787</v>
      </c>
      <c r="E85" s="6">
        <v>4500</v>
      </c>
      <c r="F85" s="6">
        <v>0</v>
      </c>
      <c r="G85" s="21">
        <f t="shared" si="5"/>
        <v>4500</v>
      </c>
      <c r="H85" s="20">
        <f t="shared" si="4"/>
        <v>5982.7000000000007</v>
      </c>
    </row>
    <row r="86" spans="1:8">
      <c r="A86" s="11" t="s">
        <v>83</v>
      </c>
      <c r="B86" s="6">
        <v>6500</v>
      </c>
      <c r="C86" s="6">
        <v>3827.8</v>
      </c>
      <c r="D86" s="5">
        <f t="shared" si="3"/>
        <v>58.889230769230771</v>
      </c>
      <c r="E86" s="6">
        <v>7359.6</v>
      </c>
      <c r="F86" s="6">
        <v>2660</v>
      </c>
      <c r="G86" s="21">
        <f t="shared" si="5"/>
        <v>10019.6</v>
      </c>
      <c r="H86" s="20">
        <f t="shared" si="4"/>
        <v>-6191.8</v>
      </c>
    </row>
    <row r="87" spans="1:8">
      <c r="A87" s="11" t="s">
        <v>88</v>
      </c>
      <c r="B87" s="6">
        <v>6370.6</v>
      </c>
      <c r="C87" s="6">
        <v>6020.7</v>
      </c>
      <c r="D87" s="5">
        <f t="shared" si="3"/>
        <v>94.507581703450214</v>
      </c>
      <c r="E87" s="6">
        <v>1543.9</v>
      </c>
      <c r="F87" s="6">
        <v>3619.93</v>
      </c>
      <c r="G87" s="21">
        <f t="shared" si="5"/>
        <v>5163.83</v>
      </c>
      <c r="H87" s="20">
        <f t="shared" si="4"/>
        <v>856.86999999999989</v>
      </c>
    </row>
    <row r="88" spans="1:8">
      <c r="A88" s="10" t="s">
        <v>84</v>
      </c>
      <c r="B88" s="5">
        <v>36560</v>
      </c>
      <c r="C88" s="5">
        <v>19511.900000000001</v>
      </c>
      <c r="D88" s="5">
        <f t="shared" si="3"/>
        <v>53.369529540481409</v>
      </c>
      <c r="E88" s="5">
        <v>2748.5</v>
      </c>
      <c r="F88" s="5">
        <v>21229.3</v>
      </c>
      <c r="G88" s="20">
        <f t="shared" si="5"/>
        <v>23977.8</v>
      </c>
      <c r="H88" s="20">
        <f t="shared" si="4"/>
        <v>-4465.8999999999978</v>
      </c>
    </row>
    <row r="89" spans="1:8" ht="30.7">
      <c r="A89" s="11" t="s">
        <v>85</v>
      </c>
      <c r="B89" s="6">
        <v>36560</v>
      </c>
      <c r="C89" s="6">
        <v>19511.900000000001</v>
      </c>
      <c r="D89" s="5">
        <f t="shared" si="3"/>
        <v>53.369529540481409</v>
      </c>
      <c r="E89" s="6">
        <v>2748.5</v>
      </c>
      <c r="F89" s="6">
        <v>21229.3</v>
      </c>
      <c r="G89" s="21">
        <f t="shared" si="5"/>
        <v>23977.8</v>
      </c>
      <c r="H89" s="20">
        <f t="shared" si="4"/>
        <v>-4465.8999999999978</v>
      </c>
    </row>
    <row r="90" spans="1:8" ht="20">
      <c r="A90" s="17" t="s">
        <v>5</v>
      </c>
      <c r="B90" s="14">
        <f>B35+B42+B45+B48+B55+B61+B63+B70+B75+B80+B84+B88</f>
        <v>11133929.4</v>
      </c>
      <c r="C90" s="14">
        <f>C35+C42+C45+C48+C55+C61+C63+C70+C75+C80+C84+C88</f>
        <v>6231142.7000000002</v>
      </c>
      <c r="D90" s="14">
        <f t="shared" si="3"/>
        <v>55.965351280204814</v>
      </c>
      <c r="E90" s="14">
        <f>E35+E42+E45+E48+E55+E61+E63+E70+E73+E75+E80+E84+E88</f>
        <v>2916710.8999999994</v>
      </c>
      <c r="F90" s="14">
        <f>F35+F42+F45+F48+F55+F61+F63+F70+F73+F75+F80+F84+F88</f>
        <v>3221960.1399999992</v>
      </c>
      <c r="G90" s="22">
        <f>E90+F90</f>
        <v>6138671.0399999991</v>
      </c>
      <c r="H90" s="22">
        <f t="shared" si="4"/>
        <v>92471.66000000108</v>
      </c>
    </row>
    <row r="91" spans="1:8">
      <c r="A91" s="15"/>
      <c r="B91" s="15"/>
      <c r="C91" s="15"/>
      <c r="D91" s="15"/>
      <c r="E91" s="15"/>
      <c r="F91" s="15"/>
      <c r="G91" s="15"/>
      <c r="H91" s="15"/>
    </row>
  </sheetData>
  <mergeCells count="14">
    <mergeCell ref="A1:H1"/>
    <mergeCell ref="A2:A3"/>
    <mergeCell ref="B2:B3"/>
    <mergeCell ref="C2:C3"/>
    <mergeCell ref="D2:D3"/>
    <mergeCell ref="E2:G2"/>
    <mergeCell ref="H2:H3"/>
    <mergeCell ref="A31:H31"/>
    <mergeCell ref="E32:G32"/>
    <mergeCell ref="H32:H33"/>
    <mergeCell ref="A32:A33"/>
    <mergeCell ref="B32:B33"/>
    <mergeCell ref="C32:C33"/>
    <mergeCell ref="D32:D33"/>
  </mergeCells>
  <phoneticPr fontId="6" type="noConversion"/>
  <pageMargins left="0.70866141732283472" right="0.70866141732283472" top="0.74803149606299213" bottom="0" header="0.31496062992125984" footer="0"/>
  <pageSetup paperSize="9" scale="74" fitToHeight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Сотрудник</dc:creator>
  <cp:lastModifiedBy>Сотрудник</cp:lastModifiedBy>
  <cp:lastPrinted>2020-10-12T12:42:46Z</cp:lastPrinted>
  <dcterms:created xsi:type="dcterms:W3CDTF">2020-06-10T13:32:47Z</dcterms:created>
  <dcterms:modified xsi:type="dcterms:W3CDTF">2020-10-12T14:13:48Z</dcterms:modified>
</cp:coreProperties>
</file>